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ia\OneDrive - Heilpädagogische Schule Bezirk Bülach\Desktop\"/>
    </mc:Choice>
  </mc:AlternateContent>
  <xr:revisionPtr revIDLastSave="0" documentId="13_ncr:1_{72344118-C15B-41B6-935C-A41169C40FFF}" xr6:coauthVersionLast="47" xr6:coauthVersionMax="47" xr10:uidLastSave="{00000000-0000-0000-0000-000000000000}"/>
  <bookViews>
    <workbookView xWindow="-120" yWindow="-120" windowWidth="29040" windowHeight="15840" xr2:uid="{BFF4F5E2-FE94-47E3-812C-76407D158F6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  <c r="K17" i="1" s="1"/>
  <c r="L17" i="1" s="1"/>
  <c r="H17" i="1"/>
  <c r="I17" i="1" s="1"/>
  <c r="G17" i="1"/>
  <c r="F17" i="1"/>
  <c r="C17" i="1"/>
  <c r="J15" i="1"/>
  <c r="K15" i="1" s="1"/>
  <c r="L15" i="1" s="1"/>
  <c r="H15" i="1"/>
  <c r="I15" i="1" s="1"/>
  <c r="G15" i="1"/>
  <c r="F15" i="1"/>
  <c r="C15" i="1"/>
  <c r="J13" i="1"/>
  <c r="K13" i="1" s="1"/>
  <c r="L13" i="1" s="1"/>
  <c r="H13" i="1"/>
  <c r="I13" i="1" s="1"/>
  <c r="G13" i="1"/>
  <c r="F13" i="1"/>
  <c r="C13" i="1"/>
  <c r="M13" i="1" s="1"/>
  <c r="J11" i="1"/>
  <c r="H11" i="1"/>
  <c r="I11" i="1" s="1"/>
  <c r="G11" i="1"/>
  <c r="F11" i="1"/>
  <c r="C11" i="1"/>
  <c r="J9" i="1"/>
  <c r="K9" i="1" s="1"/>
  <c r="L9" i="1" s="1"/>
  <c r="H9" i="1"/>
  <c r="I9" i="1" s="1"/>
  <c r="G9" i="1"/>
  <c r="F9" i="1"/>
  <c r="C9" i="1"/>
  <c r="J7" i="1"/>
  <c r="K7" i="1" s="1"/>
  <c r="L7" i="1" s="1"/>
  <c r="H7" i="1"/>
  <c r="I7" i="1" s="1"/>
  <c r="G7" i="1"/>
  <c r="F7" i="1"/>
  <c r="C7" i="1"/>
  <c r="M7" i="1" s="1"/>
  <c r="M17" i="1" l="1"/>
  <c r="M11" i="1"/>
  <c r="M15" i="1"/>
  <c r="K11" i="1"/>
  <c r="L11" i="1" s="1"/>
  <c r="M9" i="1"/>
</calcChain>
</file>

<file path=xl/sharedStrings.xml><?xml version="1.0" encoding="utf-8"?>
<sst xmlns="http://schemas.openxmlformats.org/spreadsheetml/2006/main" count="13" uniqueCount="11">
  <si>
    <t>Weitsprung</t>
  </si>
  <si>
    <t>Kugelstossen</t>
  </si>
  <si>
    <t>Steinstossen</t>
  </si>
  <si>
    <t>Weitwurf</t>
  </si>
  <si>
    <t>Schleuderball</t>
  </si>
  <si>
    <t>Hochsprung</t>
  </si>
  <si>
    <t>Frau</t>
  </si>
  <si>
    <t>Mann</t>
  </si>
  <si>
    <t>f</t>
  </si>
  <si>
    <t>f    =</t>
  </si>
  <si>
    <t>m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</si>
</sst>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Helvetic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1" fillId="0" borderId="1" xfId="0" applyNumberFormat="1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vertical="center"/>
    </xf>
    <xf numFmtId="1" fontId="3" fillId="0" borderId="0" xfId="0" applyNumberFormat="1" applyFont="1"/>
    <xf numFmtId="1" fontId="0" fillId="0" borderId="0" xfId="0" applyNumberFormat="1"/>
    <xf numFmtId="2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4A11A-1CFF-4983-82CB-E0893E9C6EC1}">
  <dimension ref="A4:V17"/>
  <sheetViews>
    <sheetView tabSelected="1" workbookViewId="0">
      <selection activeCell="D7" sqref="D7"/>
    </sheetView>
  </sheetViews>
  <sheetFormatPr baseColWidth="10" defaultRowHeight="15" x14ac:dyDescent="0.25"/>
  <cols>
    <col min="1" max="1" width="12.7109375" style="17" bestFit="1" customWidth="1"/>
    <col min="2" max="2" width="11.42578125" customWidth="1"/>
    <col min="3" max="3" width="11.42578125" hidden="1" customWidth="1"/>
    <col min="5" max="12" width="11.42578125" hidden="1" customWidth="1"/>
    <col min="14" max="14" width="12.7109375" bestFit="1" customWidth="1"/>
  </cols>
  <sheetData>
    <row r="4" spans="1:22" x14ac:dyDescent="0.25">
      <c r="B4" s="18" t="s">
        <v>9</v>
      </c>
      <c r="D4" t="s">
        <v>6</v>
      </c>
      <c r="G4" t="s">
        <v>6</v>
      </c>
      <c r="J4" t="s">
        <v>7</v>
      </c>
    </row>
    <row r="5" spans="1:22" x14ac:dyDescent="0.25">
      <c r="B5" s="19" t="s">
        <v>10</v>
      </c>
      <c r="D5" t="s">
        <v>7</v>
      </c>
    </row>
    <row r="7" spans="1:22" x14ac:dyDescent="0.25">
      <c r="A7" s="14" t="s">
        <v>0</v>
      </c>
      <c r="B7" s="1" t="s">
        <v>8</v>
      </c>
      <c r="C7" s="2">
        <f t="shared" ref="C7" si="0">COUNTIF(B7,"F")</f>
        <v>1</v>
      </c>
      <c r="D7" s="3">
        <v>5</v>
      </c>
      <c r="E7" s="4"/>
      <c r="F7" s="4" t="str">
        <f t="shared" ref="F7" si="1">IF(B7="f","",D7)</f>
        <v/>
      </c>
      <c r="G7" s="5">
        <f>IF(D7&lt;1.9,3,(D7-0.8)/0.4)</f>
        <v>10.5</v>
      </c>
      <c r="H7" s="5">
        <f t="shared" ref="H7" si="2">IF(B7="f",G7,"")</f>
        <v>10.5</v>
      </c>
      <c r="I7" s="5">
        <f t="shared" ref="I7" si="3">H7</f>
        <v>10.5</v>
      </c>
      <c r="J7" s="5">
        <f t="shared" ref="J7" si="4">(IF(D7&lt;2.7,3,(D7-1.2)/0.5))</f>
        <v>7.6</v>
      </c>
      <c r="K7" s="5" t="str">
        <f t="shared" ref="K7" si="5">IF(B7="f","",J7)</f>
        <v/>
      </c>
      <c r="L7" s="5" t="str">
        <f t="shared" ref="L7" si="6">K7</f>
        <v/>
      </c>
      <c r="M7" s="6">
        <f t="shared" ref="M7" si="7">IF(C7,G7,J7)</f>
        <v>10.5</v>
      </c>
      <c r="N7" s="9"/>
      <c r="O7" s="10"/>
      <c r="P7" s="9"/>
      <c r="Q7" s="9"/>
      <c r="R7" s="8"/>
      <c r="S7" s="9"/>
      <c r="T7" s="9"/>
      <c r="U7" s="9"/>
      <c r="V7" s="7"/>
    </row>
    <row r="9" spans="1:22" s="7" customFormat="1" ht="14.25" customHeight="1" x14ac:dyDescent="0.25">
      <c r="A9" s="14" t="s">
        <v>1</v>
      </c>
      <c r="B9" s="1"/>
      <c r="C9" s="2">
        <f t="shared" ref="C9" si="8">COUNTIF(B9,"F")</f>
        <v>0</v>
      </c>
      <c r="D9" s="3">
        <v>14</v>
      </c>
      <c r="E9" s="4"/>
      <c r="F9" s="4">
        <f t="shared" ref="F9" si="9">IF(B9="f","",D9)</f>
        <v>14</v>
      </c>
      <c r="G9" s="5">
        <f t="shared" ref="G9" si="10">(IF(D9&lt;3,3,D9/1))</f>
        <v>14</v>
      </c>
      <c r="H9" s="5" t="str">
        <f t="shared" ref="H9" si="11">IF(B9="f",G9,"")</f>
        <v/>
      </c>
      <c r="I9" s="5" t="str">
        <f t="shared" ref="I9" si="12">H9</f>
        <v/>
      </c>
      <c r="J9" s="5">
        <f t="shared" ref="J9" si="13">(IF(D9&lt;4,3,(D9+0.5)/1.5))</f>
        <v>9.6666666666666661</v>
      </c>
      <c r="K9" s="5">
        <f t="shared" ref="K9" si="14">IF(B9="f","",J9)</f>
        <v>9.6666666666666661</v>
      </c>
      <c r="L9" s="5">
        <f t="shared" ref="L9" si="15">K9</f>
        <v>9.6666666666666661</v>
      </c>
      <c r="M9" s="6">
        <f t="shared" ref="M9" si="16">IF(C9,G9,J9)</f>
        <v>9.6666666666666661</v>
      </c>
      <c r="N9" s="9"/>
      <c r="O9" s="10"/>
      <c r="P9" s="9"/>
      <c r="Q9" s="9"/>
      <c r="R9" s="8"/>
      <c r="S9" s="9"/>
      <c r="T9" s="9"/>
      <c r="U9" s="9"/>
      <c r="V9" s="9"/>
    </row>
    <row r="11" spans="1:22" s="7" customFormat="1" ht="14.25" customHeight="1" x14ac:dyDescent="0.25">
      <c r="A11" s="14" t="s">
        <v>2</v>
      </c>
      <c r="B11" s="1"/>
      <c r="C11" s="2">
        <f t="shared" ref="C11" si="17">COUNTIF(B11,"F")</f>
        <v>0</v>
      </c>
      <c r="D11" s="3">
        <v>9.8000000000000007</v>
      </c>
      <c r="E11" s="4"/>
      <c r="F11" s="4">
        <f t="shared" ref="F11" si="18">IF(B11="f","",D11)</f>
        <v>9.8000000000000007</v>
      </c>
      <c r="G11" s="5">
        <f t="shared" ref="G11" si="19">IF(D11&lt;1,3,(D11+2))</f>
        <v>11.8</v>
      </c>
      <c r="H11" s="5" t="str">
        <f t="shared" ref="H11" si="20">IF(B11="f",G11,"")</f>
        <v/>
      </c>
      <c r="I11" s="5" t="str">
        <f>H11</f>
        <v/>
      </c>
      <c r="J11" s="5">
        <f t="shared" ref="J11" si="21">(IF(D11&lt;3,3,(D11-0)/1))</f>
        <v>9.8000000000000007</v>
      </c>
      <c r="K11" s="5">
        <f t="shared" ref="K11" si="22">IF(B11="f","",J11)</f>
        <v>9.8000000000000007</v>
      </c>
      <c r="L11" s="5">
        <f t="shared" ref="L11" si="23">K11</f>
        <v>9.8000000000000007</v>
      </c>
      <c r="M11" s="6">
        <f t="shared" ref="M11" si="24">IF(C11,G11,J11)</f>
        <v>9.8000000000000007</v>
      </c>
      <c r="N11" s="9"/>
      <c r="O11" s="10"/>
      <c r="P11" s="9"/>
      <c r="Q11" s="9"/>
      <c r="R11" s="8"/>
      <c r="S11" s="9"/>
      <c r="T11" s="9"/>
      <c r="U11" s="9"/>
      <c r="V11" s="12"/>
    </row>
    <row r="13" spans="1:22" s="7" customFormat="1" ht="14.25" customHeight="1" x14ac:dyDescent="0.25">
      <c r="A13" s="15" t="s">
        <v>5</v>
      </c>
      <c r="B13" s="1"/>
      <c r="C13" s="2">
        <f t="shared" ref="C13" si="25">COUNTIF(B13,"F")</f>
        <v>0</v>
      </c>
      <c r="D13" s="3">
        <v>1.65</v>
      </c>
      <c r="E13" s="4"/>
      <c r="F13" s="4">
        <f t="shared" ref="F13" si="26">IF(B13="f","",D13)</f>
        <v>1.65</v>
      </c>
      <c r="G13" s="5">
        <f t="shared" ref="G13" si="27">(IF(D13=0,0,(D13-0.45)*10))</f>
        <v>12</v>
      </c>
      <c r="H13" s="5" t="str">
        <f t="shared" ref="H13" si="28">IF(B13="f",G13,"")</f>
        <v/>
      </c>
      <c r="I13" s="5" t="str">
        <f>H13</f>
        <v/>
      </c>
      <c r="J13" s="5">
        <f t="shared" ref="J13" si="29">(IF(D13&lt;1.1,3,(D13-0.8)*10))</f>
        <v>8.4999999999999982</v>
      </c>
      <c r="K13" s="5">
        <f t="shared" ref="K13" si="30">IF(B13="f","",J13)</f>
        <v>8.4999999999999982</v>
      </c>
      <c r="L13" s="5">
        <f t="shared" ref="L13" si="31">K13</f>
        <v>8.4999999999999982</v>
      </c>
      <c r="M13" s="6">
        <f t="shared" ref="M13" si="32">IF(C13,G13,J13)</f>
        <v>8.4999999999999982</v>
      </c>
      <c r="N13" s="10"/>
      <c r="O13" s="9"/>
      <c r="P13" s="9"/>
      <c r="Q13" s="8"/>
      <c r="R13" s="9"/>
      <c r="S13" s="9"/>
      <c r="U13" s="13"/>
    </row>
    <row r="15" spans="1:22" s="7" customFormat="1" ht="14.25" customHeight="1" x14ac:dyDescent="0.25">
      <c r="A15" s="14" t="s">
        <v>3</v>
      </c>
      <c r="B15" s="1"/>
      <c r="C15" s="2">
        <f t="shared" ref="C15" si="33">COUNTIF(B15,"F")</f>
        <v>0</v>
      </c>
      <c r="D15" s="3">
        <v>63</v>
      </c>
      <c r="E15" s="4"/>
      <c r="F15" s="4">
        <f t="shared" ref="F15" si="34">IF(B15="f","",D15)</f>
        <v>63</v>
      </c>
      <c r="G15" s="5">
        <f t="shared" ref="G15" si="35">(IF(D15&lt;7,3,(D15+8)/5))</f>
        <v>14.2</v>
      </c>
      <c r="H15" s="5" t="str">
        <f t="shared" ref="H15" si="36">IF(B15="f",G15,"")</f>
        <v/>
      </c>
      <c r="I15" s="5" t="str">
        <f>H15</f>
        <v/>
      </c>
      <c r="J15" s="5">
        <f t="shared" ref="J15" si="37">(IF(D15&lt;21,3,(D15-3)/6))</f>
        <v>10</v>
      </c>
      <c r="K15" s="5">
        <f t="shared" ref="K15" si="38">IF(B15="f","",J15)</f>
        <v>10</v>
      </c>
      <c r="L15" s="5">
        <f t="shared" ref="L15" si="39">K15</f>
        <v>10</v>
      </c>
      <c r="M15" s="6">
        <f t="shared" ref="M15" si="40">IF(C15,G15,J15)</f>
        <v>10</v>
      </c>
      <c r="N15" s="9"/>
      <c r="O15" s="10"/>
      <c r="P15" s="9"/>
      <c r="Q15" s="9"/>
      <c r="R15" s="8"/>
      <c r="S15" s="9"/>
      <c r="T15" s="9"/>
      <c r="U15" s="9"/>
    </row>
    <row r="17" spans="1:21" s="7" customFormat="1" ht="14.25" customHeight="1" x14ac:dyDescent="0.25">
      <c r="A17" s="16" t="s">
        <v>4</v>
      </c>
      <c r="B17" s="1"/>
      <c r="C17" s="2">
        <f t="shared" ref="C17" si="41">COUNTIF(B17,"F")</f>
        <v>0</v>
      </c>
      <c r="D17" s="3">
        <v>38</v>
      </c>
      <c r="E17" s="4"/>
      <c r="F17" s="4">
        <f t="shared" ref="F17" si="42">IF(B17="f","",D17)</f>
        <v>38</v>
      </c>
      <c r="G17" s="5">
        <f t="shared" ref="G17" si="43">(IF(D17&lt;10,3,(D17+2)/4))</f>
        <v>10</v>
      </c>
      <c r="H17" s="5" t="str">
        <f t="shared" ref="H17" si="44">IF(B17="f",G17,"")</f>
        <v/>
      </c>
      <c r="I17" s="5" t="str">
        <f t="shared" ref="I17" si="45">H17</f>
        <v/>
      </c>
      <c r="J17" s="5">
        <f t="shared" ref="J17" si="46">(IF(D17&lt;23,3,(D17-11)/4))</f>
        <v>6.75</v>
      </c>
      <c r="K17" s="5">
        <f t="shared" ref="K17" si="47">IF(B17="f","",J17)</f>
        <v>6.75</v>
      </c>
      <c r="L17" s="5">
        <f t="shared" ref="L17" si="48">K17</f>
        <v>6.75</v>
      </c>
      <c r="M17" s="6">
        <f t="shared" ref="M17" si="49">IF(C17,G17,J17)</f>
        <v>6.75</v>
      </c>
      <c r="N17" s="11"/>
      <c r="O17" s="10"/>
      <c r="P17" s="9"/>
      <c r="Q17" s="9"/>
      <c r="R17" s="8"/>
      <c r="S17" s="9"/>
      <c r="T17" s="9"/>
      <c r="U17" s="9"/>
    </row>
  </sheetData>
  <sheetProtection algorithmName="SHA-512" hashValue="FTbvlHCGzFdM1jvLeLVlplOdgGVT33QeXkrNDq8hwQiFAL47VkMvoDPBRpS+mJDFtZr6ypb0+6FWTVkXdkzUeA==" saltValue="J6/u1ggGpgEMmvS3/kGCr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1223445C00E34287500B238A9F3329" ma:contentTypeVersion="12" ma:contentTypeDescription="Ein neues Dokument erstellen." ma:contentTypeScope="" ma:versionID="9870f85d5383623176c70d74baa56bf7">
  <xsd:schema xmlns:xsd="http://www.w3.org/2001/XMLSchema" xmlns:xs="http://www.w3.org/2001/XMLSchema" xmlns:p="http://schemas.microsoft.com/office/2006/metadata/properties" xmlns:ns3="fb1d2449-2e1a-414a-8508-e0943bc4c101" xmlns:ns4="3b836708-f430-47a8-a60e-df1fd1268c18" targetNamespace="http://schemas.microsoft.com/office/2006/metadata/properties" ma:root="true" ma:fieldsID="c7e07e6ae5ecde818816b31ca15effe6" ns3:_="" ns4:_="">
    <xsd:import namespace="fb1d2449-2e1a-414a-8508-e0943bc4c101"/>
    <xsd:import namespace="3b836708-f430-47a8-a60e-df1fd1268c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d2449-2e1a-414a-8508-e0943bc4c1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36708-f430-47a8-a60e-df1fd1268c1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7EA537-394D-4D1F-9670-93E19A7C3B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1d2449-2e1a-414a-8508-e0943bc4c101"/>
    <ds:schemaRef ds:uri="3b836708-f430-47a8-a60e-df1fd1268c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EEB1EB-0AB2-459E-BF5B-4EC8723F56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7F09AA-CB4B-4FE7-93DC-9CE2EB40A205}">
  <ds:schemaRefs>
    <ds:schemaRef ds:uri="http://www.w3.org/XML/1998/namespace"/>
    <ds:schemaRef ds:uri="http://purl.org/dc/terms/"/>
    <ds:schemaRef ds:uri="http://schemas.microsoft.com/office/infopath/2007/PartnerControls"/>
    <ds:schemaRef ds:uri="fb1d2449-2e1a-414a-8508-e0943bc4c101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b836708-f430-47a8-a60e-df1fd1268c1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 Aeberhard</dc:creator>
  <cp:lastModifiedBy>Mani Aeberhard</cp:lastModifiedBy>
  <dcterms:created xsi:type="dcterms:W3CDTF">2022-05-03T22:28:32Z</dcterms:created>
  <dcterms:modified xsi:type="dcterms:W3CDTF">2022-05-04T04:23:28Z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0x010100341223445C00E34287500B238A9F3329</vt:lpwstr>
  </property>
</Properties>
</file>